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Лист1" sheetId="3" r:id="rId3"/>
  </sheets>
  <definedNames>
    <definedName name="_xlnm.Print_Area" localSheetId="0">'Форма 1'!$A$1:$I$41</definedName>
  </definedNames>
  <calcPr fullCalcOnLoad="1"/>
</workbook>
</file>

<file path=xl/sharedStrings.xml><?xml version="1.0" encoding="utf-8"?>
<sst xmlns="http://schemas.openxmlformats.org/spreadsheetml/2006/main" count="237" uniqueCount="153">
  <si>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</si>
  <si>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</si>
  <si>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</si>
  <si>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</si>
  <si>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</si>
  <si>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</si>
  <si>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</si>
  <si>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</si>
  <si>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</si>
  <si>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</si>
  <si>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</si>
  <si>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</si>
  <si>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</si>
  <si>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</si>
  <si>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</si>
  <si>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</si>
  <si>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</si>
  <si>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</si>
  <si>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</si>
  <si>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</si>
  <si>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</si>
  <si>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</si>
  <si>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</si>
  <si>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</si>
  <si>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</si>
  <si>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</si>
  <si>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</si>
  <si>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</si>
  <si>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</si>
  <si>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</si>
  <si>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</si>
  <si>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</si>
  <si>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</si>
  <si>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</si>
  <si>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</si>
  <si>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</si>
  <si>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</si>
  <si>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</si>
  <si>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</si>
  <si>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</si>
  <si>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</si>
  <si>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</si>
  <si>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</si>
  <si>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</si>
  <si>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</si>
  <si>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</si>
  <si>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</si>
  <si>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</si>
  <si>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</si>
  <si>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</si>
  <si>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</si>
  <si>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</si>
  <si>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</si>
  <si>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</si>
  <si>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</si>
  <si>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</si>
  <si>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</si>
  <si>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</si>
  <si>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</si>
  <si>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</si>
  <si>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</si>
  <si>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</si>
  <si>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</si>
  <si>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</si>
  <si>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</si>
  <si>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</si>
  <si>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</si>
  <si>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</si>
  <si>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</si>
  <si>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</si>
  <si>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</si>
  <si>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</si>
  <si>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</si>
  <si>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</si>
  <si>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</si>
  <si>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</si>
  <si>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</si>
  <si>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Мира 51</t>
  </si>
  <si>
    <t>Наименование организации, осуществлявшей управление :</t>
  </si>
  <si>
    <t>МП Водоканал</t>
  </si>
  <si>
    <t>в т.ч.: Домофон</t>
  </si>
  <si>
    <t>ВДГО</t>
  </si>
  <si>
    <t>Обслуживание ОИ</t>
  </si>
  <si>
    <t>в т.ч.: Водоотведение</t>
  </si>
  <si>
    <t>ХВС</t>
  </si>
  <si>
    <t>2.Июль</t>
  </si>
  <si>
    <t xml:space="preserve">1. Замена светильников </t>
  </si>
  <si>
    <t>5 шт.</t>
  </si>
  <si>
    <t>2 шт.</t>
  </si>
  <si>
    <t>3. замена кранов шаровых системы отопления, ХВС.ГВС. Ф50</t>
  </si>
  <si>
    <t>4. замена кранов шаровых систем отопления,хвс,гвс Ф40</t>
  </si>
  <si>
    <t>5. замена кранов шаровых систем отопления гвс хвс Ф32</t>
  </si>
  <si>
    <t>4 шт.</t>
  </si>
  <si>
    <t>6. замена кранов шаровых систем отопления гвс хвс Ф25</t>
  </si>
  <si>
    <t>3 шт.</t>
  </si>
  <si>
    <t>7.  замена кранов шаровых систем отопления гвс хвс Ф20</t>
  </si>
  <si>
    <t>1 шт.</t>
  </si>
  <si>
    <t xml:space="preserve">10.Замена автоматических выключателей 16А </t>
  </si>
  <si>
    <t>2шт.</t>
  </si>
  <si>
    <t xml:space="preserve">11.Замена автоматических выключателей 32А  </t>
  </si>
  <si>
    <t>1шт.</t>
  </si>
  <si>
    <t xml:space="preserve">12. Замена автоматических выключателей 115А </t>
  </si>
  <si>
    <t xml:space="preserve">13. локальный ремонт повреждений отделочного слоя стен и потолков МОП </t>
  </si>
  <si>
    <t>30 кв.м.</t>
  </si>
  <si>
    <t xml:space="preserve">14. Замена уплотнителей раструбных соединений трубопроводов системы водоотведения </t>
  </si>
  <si>
    <t>11 шт.</t>
  </si>
  <si>
    <t xml:space="preserve">16.ремонт расширительной ёмкости системы отопления (замена пневмокамеры) </t>
  </si>
  <si>
    <t>2. замена ламп движения</t>
  </si>
  <si>
    <t>72 шт.</t>
  </si>
  <si>
    <t xml:space="preserve">Утверждаю </t>
  </si>
  <si>
    <t>Директор МП "Водоканал"</t>
  </si>
  <si>
    <t>_______________ Н.Н.Молчанов</t>
  </si>
  <si>
    <t>Форма 5. Отчёт о выполненных за период работах по текущему ремонту</t>
  </si>
  <si>
    <t>с «01»января 2020г.     по «31» декабря 2020г.</t>
  </si>
  <si>
    <t>капитальный ремонт кровли</t>
  </si>
  <si>
    <t>5лет</t>
  </si>
  <si>
    <t>01.01.-31-12.2020</t>
  </si>
  <si>
    <t xml:space="preserve">8. замена насоса отопления в ИТП-1 </t>
  </si>
  <si>
    <t>9. замена прёхходового крана отопления 3-го подъезда</t>
  </si>
  <si>
    <t>15. утеплителя чердачного помещения</t>
  </si>
  <si>
    <t>50 кв.м.</t>
  </si>
  <si>
    <t>17. замена доводчика тамбурной двери входной группы 4-го подъезда</t>
  </si>
  <si>
    <t>Отчет о денежных средствах, полученных от аренды общего имущества</t>
  </si>
  <si>
    <t>ж/д по ул. Мира 51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</si>
  <si>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</si>
  <si>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</si>
  <si>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</si>
  <si>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Расходы из резервного фонда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</si>
  <si>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</si>
  <si>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</si>
  <si>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</si>
  <si>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</si>
  <si>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01.01.2019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</si>
  <si>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</si>
  <si>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</si>
  <si>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</si>
  <si>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</si>
  <si>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</si>
  <si>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</si>
  <si>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</si>
  <si>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</si>
  <si>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</si>
  <si>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</si>
  <si>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</si>
  <si>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</si>
  <si>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Итого</t>
  </si>
  <si>
    <t>Задолженность на 31.12.19 г.</t>
  </si>
  <si>
    <t>Задолженность на 31.12.20 г.</t>
  </si>
  <si>
    <t>Мобильная линия</t>
  </si>
  <si>
    <t>Заключенные договора</t>
  </si>
  <si>
    <t xml:space="preserve">ООО "Мобильная линия" аренда информационных стендов на стенах </t>
  </si>
  <si>
    <t>подьездов МКД</t>
  </si>
  <si>
    <t>1540,00руб/мес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</si>
</sst>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vertical="top" wrapText="1"/>
    </xf>
    <xf numFmtId="2" fontId="28" fillId="33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90" zoomScaleNormal="90" zoomScalePageLayoutView="0" workbookViewId="0" topLeftCell="A7">
      <selection activeCell="I35" sqref="I35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76</v>
      </c>
      <c r="B1" s="2"/>
      <c r="C1" s="2"/>
      <c r="G1" s="41" t="s">
        <v>109</v>
      </c>
      <c r="H1" s="41"/>
      <c r="I1" s="41"/>
    </row>
    <row r="2" spans="1:9" ht="15.75">
      <c r="A2" s="2"/>
      <c r="B2" s="2"/>
      <c r="C2" s="2"/>
      <c r="G2" s="41" t="s">
        <v>110</v>
      </c>
      <c r="H2" s="41"/>
      <c r="I2" s="41"/>
    </row>
    <row r="3" spans="1:9" ht="15.75">
      <c r="A3" t="s">
        <v>0</v>
      </c>
      <c r="B3" t="s">
        <v>113</v>
      </c>
      <c r="G3" s="41" t="s">
        <v>111</v>
      </c>
      <c r="H3" s="41"/>
      <c r="I3" s="41"/>
    </row>
    <row r="4" spans="1:3" ht="15.75">
      <c r="A4" s="2"/>
      <c r="C4" s="2"/>
    </row>
    <row r="5" spans="1:2" ht="15">
      <c r="A5" t="s">
        <v>4</v>
      </c>
      <c r="B5" t="s">
        <v>77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9" t="s">
        <v>78</v>
      </c>
      <c r="B7" s="49"/>
      <c r="C7" s="49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50" t="s">
        <v>63</v>
      </c>
      <c r="B9" s="50"/>
      <c r="C9" s="51"/>
      <c r="D9" s="4">
        <v>10824</v>
      </c>
    </row>
    <row r="10" spans="1:4" ht="15">
      <c r="A10" s="52" t="s">
        <v>3</v>
      </c>
      <c r="B10" s="52"/>
      <c r="C10" s="53"/>
      <c r="D10" s="4">
        <v>7107.86</v>
      </c>
    </row>
    <row r="11" spans="1:4" ht="15">
      <c r="A11" s="52" t="s">
        <v>1</v>
      </c>
      <c r="B11" s="52"/>
      <c r="C11" s="53"/>
      <c r="D11" s="4">
        <v>2224.3</v>
      </c>
    </row>
    <row r="12" spans="1:4" ht="15">
      <c r="A12" s="52" t="s">
        <v>2</v>
      </c>
      <c r="B12" s="52"/>
      <c r="C12" s="53"/>
      <c r="D12" s="4">
        <v>1491.8</v>
      </c>
    </row>
    <row r="15" spans="1:9" ht="15">
      <c r="A15" s="1" t="s">
        <v>50</v>
      </c>
      <c r="I15" s="9" t="s">
        <v>10</v>
      </c>
    </row>
    <row r="16" spans="1:9" ht="21" customHeight="1">
      <c r="A16" s="47" t="s">
        <v>64</v>
      </c>
      <c r="B16" s="44" t="s">
        <v>45</v>
      </c>
      <c r="C16" s="44"/>
      <c r="D16" s="45" t="s">
        <v>8</v>
      </c>
      <c r="E16" s="46"/>
      <c r="F16" s="42" t="s">
        <v>9</v>
      </c>
      <c r="G16" s="43"/>
      <c r="H16" s="44" t="s">
        <v>46</v>
      </c>
      <c r="I16" s="44"/>
    </row>
    <row r="17" spans="1:9" ht="120">
      <c r="A17" s="48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65</v>
      </c>
      <c r="G17" s="6" t="s">
        <v>66</v>
      </c>
      <c r="H17" s="6" t="s">
        <v>67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SUM(B20:B23)</f>
        <v>-291452.01</v>
      </c>
      <c r="C19" s="25">
        <f aca="true" t="shared" si="0" ref="C19:I19">SUM(C20:C23)</f>
        <v>-291452.01</v>
      </c>
      <c r="D19" s="25">
        <f t="shared" si="0"/>
        <v>3516217.78</v>
      </c>
      <c r="E19" s="25">
        <f t="shared" si="0"/>
        <v>3638543.6500000004</v>
      </c>
      <c r="F19" s="25">
        <f t="shared" si="0"/>
        <v>4145335.4299999997</v>
      </c>
      <c r="G19" s="25">
        <f t="shared" si="0"/>
        <v>4145335.4299999997</v>
      </c>
      <c r="H19" s="25">
        <f t="shared" si="0"/>
        <v>-476847.66</v>
      </c>
      <c r="I19" s="25">
        <f t="shared" si="0"/>
        <v>-516771.76</v>
      </c>
    </row>
    <row r="20" spans="1:9" ht="15">
      <c r="A20" s="23" t="s">
        <v>80</v>
      </c>
      <c r="B20" s="38">
        <v>-6224.1</v>
      </c>
      <c r="C20" s="26">
        <f>B20</f>
        <v>-6224.1</v>
      </c>
      <c r="D20" s="26">
        <f>58320+869.53</f>
        <v>59189.53</v>
      </c>
      <c r="E20" s="26">
        <v>58815.55</v>
      </c>
      <c r="F20" s="26">
        <v>49200</v>
      </c>
      <c r="G20" s="26">
        <f>F20</f>
        <v>49200</v>
      </c>
      <c r="H20" s="26">
        <f aca="true" t="shared" si="1" ref="H20:I22">B20+D20-F20</f>
        <v>3765.4300000000003</v>
      </c>
      <c r="I20" s="26">
        <v>-6598.08</v>
      </c>
    </row>
    <row r="21" spans="1:9" ht="15">
      <c r="A21" s="23" t="s">
        <v>81</v>
      </c>
      <c r="B21" s="38">
        <v>-7663.23</v>
      </c>
      <c r="C21" s="26">
        <f>B21</f>
        <v>-7663.23</v>
      </c>
      <c r="D21" s="26">
        <v>91168.87</v>
      </c>
      <c r="E21" s="26">
        <v>92125.36</v>
      </c>
      <c r="F21" s="26">
        <v>62208.49</v>
      </c>
      <c r="G21" s="26">
        <f>F21</f>
        <v>62208.49</v>
      </c>
      <c r="H21" s="26">
        <f t="shared" si="1"/>
        <v>21297.15</v>
      </c>
      <c r="I21" s="26">
        <v>-8263.44</v>
      </c>
    </row>
    <row r="22" spans="1:9" ht="15" hidden="1">
      <c r="A22" s="23"/>
      <c r="B22" s="38"/>
      <c r="C22" s="26"/>
      <c r="D22" s="26"/>
      <c r="E22" s="26"/>
      <c r="F22" s="26"/>
      <c r="G22" s="26"/>
      <c r="H22" s="26">
        <f t="shared" si="1"/>
        <v>0</v>
      </c>
      <c r="I22" s="26">
        <f t="shared" si="1"/>
        <v>0</v>
      </c>
    </row>
    <row r="23" spans="1:9" ht="15">
      <c r="A23" s="22" t="s">
        <v>82</v>
      </c>
      <c r="B23" s="39">
        <v>-277564.68</v>
      </c>
      <c r="C23" s="27">
        <f>B23</f>
        <v>-277564.68</v>
      </c>
      <c r="D23" s="27">
        <v>3365859.38</v>
      </c>
      <c r="E23" s="27">
        <v>3487602.74</v>
      </c>
      <c r="F23" s="27">
        <v>4033926.94</v>
      </c>
      <c r="G23" s="27">
        <f>F23</f>
        <v>4033926.94</v>
      </c>
      <c r="H23" s="26">
        <f>-302344.72-199565.52</f>
        <v>-501910.24</v>
      </c>
      <c r="I23" s="26">
        <f>H23</f>
        <v>-501910.24</v>
      </c>
    </row>
    <row r="24" spans="1:9" ht="15">
      <c r="A24" s="21" t="s">
        <v>11</v>
      </c>
      <c r="B24" s="40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39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40">
        <f>B27+B28</f>
        <v>-109421.04000000001</v>
      </c>
      <c r="C26" s="25">
        <f aca="true" t="shared" si="2" ref="C26:I26">C27+C28</f>
        <v>-109421.04000000001</v>
      </c>
      <c r="D26" s="25">
        <f t="shared" si="2"/>
        <v>1363686.8599999999</v>
      </c>
      <c r="E26" s="25">
        <f t="shared" si="2"/>
        <v>1366783.94</v>
      </c>
      <c r="F26" s="25">
        <f t="shared" si="2"/>
        <v>1363686.8599999999</v>
      </c>
      <c r="G26" s="25">
        <f t="shared" si="2"/>
        <v>1371435.31</v>
      </c>
      <c r="H26" s="25">
        <f t="shared" si="2"/>
        <v>-106282.2</v>
      </c>
      <c r="I26" s="25">
        <f t="shared" si="2"/>
        <v>-106282.2</v>
      </c>
    </row>
    <row r="27" spans="1:9" ht="15">
      <c r="A27" s="23" t="s">
        <v>83</v>
      </c>
      <c r="B27" s="38">
        <v>-60707.44</v>
      </c>
      <c r="C27" s="26">
        <f>B27</f>
        <v>-60707.44</v>
      </c>
      <c r="D27" s="26">
        <f>755742.94-5571.62</f>
        <v>750171.32</v>
      </c>
      <c r="E27" s="26">
        <v>745519.95</v>
      </c>
      <c r="F27" s="26">
        <f>D27</f>
        <v>750171.32</v>
      </c>
      <c r="G27" s="26">
        <f>F27</f>
        <v>750171.32</v>
      </c>
      <c r="H27" s="26">
        <v>-65376.84</v>
      </c>
      <c r="I27" s="26">
        <f>H27</f>
        <v>-65376.84</v>
      </c>
    </row>
    <row r="28" spans="1:9" ht="15">
      <c r="A28" s="23" t="s">
        <v>84</v>
      </c>
      <c r="B28" s="38">
        <v>-48713.6</v>
      </c>
      <c r="C28" s="26">
        <f>B28</f>
        <v>-48713.6</v>
      </c>
      <c r="D28" s="26">
        <f>617029.97-3514.43</f>
        <v>613515.5399999999</v>
      </c>
      <c r="E28" s="26">
        <v>621263.99</v>
      </c>
      <c r="F28" s="26">
        <f>D28</f>
        <v>613515.5399999999</v>
      </c>
      <c r="G28" s="26">
        <f>E28</f>
        <v>621263.99</v>
      </c>
      <c r="H28" s="27">
        <v>-40905.36</v>
      </c>
      <c r="I28" s="26">
        <f>H28</f>
        <v>-40905.36</v>
      </c>
    </row>
    <row r="29" spans="1:9" ht="15">
      <c r="A29" s="21" t="s">
        <v>13</v>
      </c>
      <c r="B29" s="40">
        <v>-111110.19</v>
      </c>
      <c r="C29" s="25">
        <f>B29</f>
        <v>-111110.19</v>
      </c>
      <c r="D29" s="25">
        <v>1279483.28</v>
      </c>
      <c r="E29" s="25">
        <v>1116523.45</v>
      </c>
      <c r="F29" s="25">
        <f>493863.48+158187.58+129210.29+119618.26</f>
        <v>900879.61</v>
      </c>
      <c r="G29" s="25">
        <f>F29</f>
        <v>900879.61</v>
      </c>
      <c r="H29" s="26">
        <f>B29+D29-F29</f>
        <v>267493.4800000001</v>
      </c>
      <c r="I29" s="25">
        <f>-119744.93-199565.52</f>
        <v>-319310.44999999995</v>
      </c>
    </row>
    <row r="30" spans="1:9" ht="15">
      <c r="A30" s="22"/>
      <c r="B30" s="27"/>
      <c r="C30" s="27"/>
      <c r="D30" s="27"/>
      <c r="E30" s="27"/>
      <c r="F30" s="27"/>
      <c r="G30" s="27"/>
      <c r="H30" s="27"/>
      <c r="I30" s="27"/>
    </row>
    <row r="31" spans="1:9" ht="15">
      <c r="A31" s="21" t="s">
        <v>14</v>
      </c>
      <c r="B31" s="25"/>
      <c r="C31" s="25"/>
      <c r="D31" s="25"/>
      <c r="E31" s="25"/>
      <c r="F31" s="25"/>
      <c r="G31" s="25"/>
      <c r="H31" s="25"/>
      <c r="I31" s="25"/>
    </row>
    <row r="32" spans="1:9" ht="30" customHeight="1">
      <c r="A32" s="20" t="s">
        <v>15</v>
      </c>
      <c r="B32" s="26">
        <v>65100</v>
      </c>
      <c r="C32" s="26">
        <f>B32</f>
        <v>65100</v>
      </c>
      <c r="D32" s="26">
        <v>18480</v>
      </c>
      <c r="E32" s="26">
        <v>39920</v>
      </c>
      <c r="F32" s="26">
        <v>0</v>
      </c>
      <c r="G32" s="26">
        <v>0</v>
      </c>
      <c r="H32" s="26">
        <f>B32+D32-F32</f>
        <v>83580</v>
      </c>
      <c r="I32" s="26">
        <v>83580</v>
      </c>
    </row>
    <row r="33" spans="1:9" ht="15">
      <c r="A33" s="24" t="s">
        <v>24</v>
      </c>
      <c r="B33" s="27"/>
      <c r="C33" s="27"/>
      <c r="D33" s="27"/>
      <c r="E33" s="27"/>
      <c r="F33" s="27"/>
      <c r="G33" s="27"/>
      <c r="H33" s="27"/>
      <c r="I33" s="27"/>
    </row>
    <row r="34" spans="1:9" ht="15">
      <c r="A34" s="13" t="s">
        <v>49</v>
      </c>
      <c r="B34" s="28">
        <f aca="true" t="shared" si="3" ref="B34:G34">B19+B26+B29+B32</f>
        <v>-446883.24000000005</v>
      </c>
      <c r="C34" s="28">
        <f t="shared" si="3"/>
        <v>-446883.24000000005</v>
      </c>
      <c r="D34" s="28">
        <f t="shared" si="3"/>
        <v>6177867.92</v>
      </c>
      <c r="E34" s="28">
        <f t="shared" si="3"/>
        <v>6161771.04</v>
      </c>
      <c r="F34" s="28">
        <f t="shared" si="3"/>
        <v>6409901.899999999</v>
      </c>
      <c r="G34" s="28">
        <f t="shared" si="3"/>
        <v>6417650.350000001</v>
      </c>
      <c r="H34" s="28">
        <f>H19+H26+H29</f>
        <v>-315636.3799999999</v>
      </c>
      <c r="I34" s="28">
        <f>I19+I26+I29</f>
        <v>-942364.4099999999</v>
      </c>
    </row>
    <row r="36" spans="1:6" ht="15" hidden="1">
      <c r="A36" t="s">
        <v>70</v>
      </c>
      <c r="B36" s="35"/>
      <c r="C36" s="35"/>
      <c r="D36" s="35"/>
      <c r="F36" s="35"/>
    </row>
    <row r="37" spans="1:6" ht="15" hidden="1">
      <c r="A37" t="s">
        <v>69</v>
      </c>
      <c r="F37" s="35"/>
    </row>
    <row r="38" ht="15" hidden="1">
      <c r="A38" t="s">
        <v>68</v>
      </c>
    </row>
    <row r="39" ht="15" hidden="1">
      <c r="D39" s="35"/>
    </row>
    <row r="40" spans="1:6" ht="15" hidden="1">
      <c r="A40" t="s">
        <v>34</v>
      </c>
      <c r="F40" s="35"/>
    </row>
    <row r="41" ht="15" hidden="1">
      <c r="A41" t="s">
        <v>35</v>
      </c>
    </row>
    <row r="42" ht="15" hidden="1"/>
    <row r="43" ht="15" hidden="1"/>
    <row r="44" ht="15" hidden="1">
      <c r="A44" s="32" t="s">
        <v>71</v>
      </c>
    </row>
    <row r="45" ht="15">
      <c r="D45" s="35"/>
    </row>
    <row r="46" spans="4:5" ht="15">
      <c r="D46" s="35"/>
      <c r="E46" s="35"/>
    </row>
  </sheetData>
  <sheetProtection/>
  <mergeCells count="13">
    <mergeCell ref="A16:A17"/>
    <mergeCell ref="A7:C7"/>
    <mergeCell ref="A9:C9"/>
    <mergeCell ref="A10:C10"/>
    <mergeCell ref="A11:C11"/>
    <mergeCell ref="A12:C12"/>
    <mergeCell ref="G1:I1"/>
    <mergeCell ref="G2:I2"/>
    <mergeCell ref="G3:I3"/>
    <mergeCell ref="F16:G16"/>
    <mergeCell ref="H16:I16"/>
    <mergeCell ref="B16:C16"/>
    <mergeCell ref="D16:E16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26">
      <selection activeCell="E73" sqref="E73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6" t="s">
        <v>23</v>
      </c>
      <c r="B2" s="14" t="s">
        <v>57</v>
      </c>
      <c r="C2" s="14" t="s">
        <v>58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7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59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60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(B25/((B14+B13)/2))</f>
        <v>9819.39084507042</v>
      </c>
      <c r="C8" s="30">
        <v>0</v>
      </c>
      <c r="D8" s="30">
        <f>(D25/((D14+D13)/2))</f>
        <v>9803.598013591218</v>
      </c>
      <c r="E8" s="30">
        <f>(E25/((E14+E13)/2))</f>
        <v>3727.9726027397255</v>
      </c>
      <c r="F8" s="30">
        <v>0</v>
      </c>
      <c r="G8" s="30">
        <v>0</v>
      </c>
    </row>
    <row r="10" ht="15">
      <c r="A10" s="1" t="s">
        <v>52</v>
      </c>
    </row>
    <row r="11" spans="1:7" ht="15">
      <c r="A11" s="58" t="s">
        <v>23</v>
      </c>
      <c r="B11" s="14" t="s">
        <v>57</v>
      </c>
      <c r="C11" s="14" t="s">
        <v>58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58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59</v>
      </c>
      <c r="B13" s="36">
        <v>62.06</v>
      </c>
      <c r="C13" s="36">
        <v>0</v>
      </c>
      <c r="D13" s="36">
        <v>76.1</v>
      </c>
      <c r="E13" s="36">
        <v>2.87</v>
      </c>
      <c r="F13" s="36">
        <v>0</v>
      </c>
      <c r="G13" s="36">
        <v>0</v>
      </c>
    </row>
    <row r="14" spans="1:7" ht="15.75">
      <c r="A14" s="18" t="s">
        <v>85</v>
      </c>
      <c r="B14" s="36">
        <v>62.9</v>
      </c>
      <c r="C14" s="36">
        <v>0</v>
      </c>
      <c r="D14" s="36">
        <v>76.94</v>
      </c>
      <c r="E14" s="36">
        <v>2.97</v>
      </c>
      <c r="F14" s="36">
        <v>0</v>
      </c>
      <c r="G14" s="36">
        <v>0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60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58" t="s">
        <v>23</v>
      </c>
      <c r="B19" s="14" t="s">
        <v>57</v>
      </c>
      <c r="C19" s="14" t="s">
        <v>58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58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59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60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1'!F28</f>
        <v>613515.5399999999</v>
      </c>
      <c r="C25" s="29">
        <v>0</v>
      </c>
      <c r="D25" s="29">
        <f>'Форма 1'!G27</f>
        <v>750171.32</v>
      </c>
      <c r="E25" s="29">
        <f>9071.4*1.2</f>
        <v>10885.679999999998</v>
      </c>
      <c r="F25" s="29">
        <v>0</v>
      </c>
      <c r="G25" s="29">
        <v>0</v>
      </c>
    </row>
    <row r="27" ht="15">
      <c r="A27" s="1" t="s">
        <v>112</v>
      </c>
    </row>
    <row r="28" spans="1:7" ht="75">
      <c r="A28" s="44" t="s">
        <v>31</v>
      </c>
      <c r="B28" s="44"/>
      <c r="C28" s="44"/>
      <c r="D28" s="34" t="s">
        <v>61</v>
      </c>
      <c r="E28" s="34" t="s">
        <v>72</v>
      </c>
      <c r="F28" s="34" t="s">
        <v>29</v>
      </c>
      <c r="G28" s="34" t="s">
        <v>30</v>
      </c>
    </row>
    <row r="29" spans="1:7" ht="15">
      <c r="A29" s="54" t="s">
        <v>114</v>
      </c>
      <c r="B29" s="54"/>
      <c r="C29" s="54"/>
      <c r="D29" s="33">
        <v>3157</v>
      </c>
      <c r="E29" s="33">
        <v>2020</v>
      </c>
      <c r="F29" s="31" t="s">
        <v>115</v>
      </c>
      <c r="G29" s="4"/>
    </row>
    <row r="30" spans="1:7" ht="15" hidden="1">
      <c r="A30" s="59" t="s">
        <v>33</v>
      </c>
      <c r="B30" s="59"/>
      <c r="C30" s="59"/>
      <c r="D30" s="33"/>
      <c r="E30" s="33"/>
      <c r="F30" s="31"/>
      <c r="G30" s="4"/>
    </row>
    <row r="31" spans="1:7" ht="15" hidden="1">
      <c r="A31" s="55" t="s">
        <v>24</v>
      </c>
      <c r="B31" s="55"/>
      <c r="C31" s="55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54</v>
      </c>
    </row>
    <row r="35" spans="1:7" ht="75">
      <c r="A35" s="44" t="s">
        <v>31</v>
      </c>
      <c r="B35" s="44"/>
      <c r="C35" s="44"/>
      <c r="D35" s="8" t="s">
        <v>61</v>
      </c>
      <c r="E35" s="8" t="s">
        <v>72</v>
      </c>
      <c r="F35" s="5" t="s">
        <v>29</v>
      </c>
      <c r="G35" s="5" t="s">
        <v>30</v>
      </c>
    </row>
    <row r="36" spans="1:7" ht="15">
      <c r="A36" s="54" t="s">
        <v>86</v>
      </c>
      <c r="B36" s="54"/>
      <c r="C36" s="54"/>
      <c r="D36" s="33" t="s">
        <v>87</v>
      </c>
      <c r="E36" s="33" t="s">
        <v>116</v>
      </c>
      <c r="F36" s="31"/>
      <c r="G36" s="4"/>
    </row>
    <row r="37" spans="1:7" ht="15">
      <c r="A37" s="54" t="s">
        <v>107</v>
      </c>
      <c r="B37" s="54"/>
      <c r="C37" s="54"/>
      <c r="D37" s="33" t="s">
        <v>108</v>
      </c>
      <c r="E37" s="33" t="s">
        <v>116</v>
      </c>
      <c r="F37" s="31"/>
      <c r="G37" s="4"/>
    </row>
    <row r="38" spans="1:7" ht="15">
      <c r="A38" s="54" t="s">
        <v>89</v>
      </c>
      <c r="B38" s="54"/>
      <c r="C38" s="54"/>
      <c r="D38" s="33" t="s">
        <v>96</v>
      </c>
      <c r="E38" s="33" t="s">
        <v>116</v>
      </c>
      <c r="F38" s="31"/>
      <c r="G38" s="4"/>
    </row>
    <row r="39" spans="1:7" ht="15">
      <c r="A39" s="54" t="s">
        <v>90</v>
      </c>
      <c r="B39" s="54"/>
      <c r="C39" s="54"/>
      <c r="D39" s="33" t="s">
        <v>88</v>
      </c>
      <c r="E39" s="33" t="s">
        <v>116</v>
      </c>
      <c r="F39" s="31"/>
      <c r="G39" s="4"/>
    </row>
    <row r="40" spans="1:7" ht="15">
      <c r="A40" s="54" t="s">
        <v>91</v>
      </c>
      <c r="B40" s="54"/>
      <c r="C40" s="54"/>
      <c r="D40" s="33" t="s">
        <v>92</v>
      </c>
      <c r="E40" s="33" t="s">
        <v>116</v>
      </c>
      <c r="F40" s="31"/>
      <c r="G40" s="4"/>
    </row>
    <row r="41" spans="1:7" ht="15">
      <c r="A41" s="54" t="s">
        <v>93</v>
      </c>
      <c r="B41" s="54"/>
      <c r="C41" s="54"/>
      <c r="D41" s="33" t="s">
        <v>94</v>
      </c>
      <c r="E41" s="33" t="s">
        <v>116</v>
      </c>
      <c r="F41" s="31"/>
      <c r="G41" s="4"/>
    </row>
    <row r="42" spans="1:7" ht="15">
      <c r="A42" s="54" t="s">
        <v>95</v>
      </c>
      <c r="B42" s="54"/>
      <c r="C42" s="54"/>
      <c r="D42" s="33" t="s">
        <v>96</v>
      </c>
      <c r="E42" s="33" t="s">
        <v>116</v>
      </c>
      <c r="F42" s="31"/>
      <c r="G42" s="4"/>
    </row>
    <row r="43" spans="1:7" ht="15">
      <c r="A43" s="54" t="s">
        <v>117</v>
      </c>
      <c r="B43" s="54"/>
      <c r="C43" s="54"/>
      <c r="D43" s="33" t="s">
        <v>96</v>
      </c>
      <c r="E43" s="33" t="s">
        <v>116</v>
      </c>
      <c r="F43" s="31"/>
      <c r="G43" s="4"/>
    </row>
    <row r="44" spans="1:7" ht="15">
      <c r="A44" s="54" t="s">
        <v>118</v>
      </c>
      <c r="B44" s="54"/>
      <c r="C44" s="54"/>
      <c r="D44" s="33" t="s">
        <v>92</v>
      </c>
      <c r="E44" s="33" t="s">
        <v>116</v>
      </c>
      <c r="F44" s="31"/>
      <c r="G44" s="4"/>
    </row>
    <row r="45" spans="1:7" ht="15">
      <c r="A45" s="54" t="s">
        <v>97</v>
      </c>
      <c r="B45" s="54"/>
      <c r="C45" s="54"/>
      <c r="D45" s="33" t="s">
        <v>98</v>
      </c>
      <c r="E45" s="33" t="s">
        <v>116</v>
      </c>
      <c r="F45" s="31"/>
      <c r="G45" s="4"/>
    </row>
    <row r="46" spans="1:7" ht="15">
      <c r="A46" s="54" t="s">
        <v>99</v>
      </c>
      <c r="B46" s="54"/>
      <c r="C46" s="54"/>
      <c r="D46" s="33" t="s">
        <v>100</v>
      </c>
      <c r="E46" s="33" t="s">
        <v>116</v>
      </c>
      <c r="F46" s="31"/>
      <c r="G46" s="4"/>
    </row>
    <row r="47" spans="1:7" ht="15">
      <c r="A47" s="54" t="s">
        <v>101</v>
      </c>
      <c r="B47" s="54"/>
      <c r="C47" s="54"/>
      <c r="D47" s="33" t="s">
        <v>100</v>
      </c>
      <c r="E47" s="33" t="s">
        <v>116</v>
      </c>
      <c r="F47" s="31"/>
      <c r="G47" s="4"/>
    </row>
    <row r="48" spans="1:7" ht="15">
      <c r="A48" s="54" t="s">
        <v>102</v>
      </c>
      <c r="B48" s="54"/>
      <c r="C48" s="54"/>
      <c r="D48" s="33" t="s">
        <v>103</v>
      </c>
      <c r="E48" s="33" t="s">
        <v>116</v>
      </c>
      <c r="F48" s="31"/>
      <c r="G48" s="4"/>
    </row>
    <row r="49" spans="1:7" ht="15">
      <c r="A49" s="54" t="s">
        <v>104</v>
      </c>
      <c r="B49" s="54"/>
      <c r="C49" s="54"/>
      <c r="D49" s="33" t="s">
        <v>105</v>
      </c>
      <c r="E49" s="33" t="s">
        <v>116</v>
      </c>
      <c r="F49" s="31"/>
      <c r="G49" s="4"/>
    </row>
    <row r="50" spans="1:7" ht="15">
      <c r="A50" s="54" t="s">
        <v>119</v>
      </c>
      <c r="B50" s="54"/>
      <c r="C50" s="54"/>
      <c r="D50" s="33" t="s">
        <v>120</v>
      </c>
      <c r="E50" s="37">
        <v>44081</v>
      </c>
      <c r="F50" s="31"/>
      <c r="G50" s="4"/>
    </row>
    <row r="51" spans="1:7" ht="15">
      <c r="A51" s="54" t="s">
        <v>106</v>
      </c>
      <c r="B51" s="54"/>
      <c r="C51" s="54"/>
      <c r="D51" s="33" t="s">
        <v>96</v>
      </c>
      <c r="E51" s="37">
        <v>44083</v>
      </c>
      <c r="F51" s="31"/>
      <c r="G51" s="4"/>
    </row>
    <row r="52" spans="1:7" ht="15">
      <c r="A52" s="54" t="s">
        <v>121</v>
      </c>
      <c r="B52" s="54"/>
      <c r="C52" s="54"/>
      <c r="D52" s="33" t="s">
        <v>96</v>
      </c>
      <c r="E52" s="37">
        <v>44153</v>
      </c>
      <c r="F52" s="31"/>
      <c r="G52" s="4"/>
    </row>
    <row r="53" spans="1:7" ht="15">
      <c r="A53" s="55" t="s">
        <v>24</v>
      </c>
      <c r="B53" s="55"/>
      <c r="C53" s="55"/>
      <c r="D53" s="33"/>
      <c r="E53" s="33"/>
      <c r="F53" s="31"/>
      <c r="G53" s="4"/>
    </row>
    <row r="54" spans="1:7" ht="15">
      <c r="A54" s="17" t="s">
        <v>49</v>
      </c>
      <c r="B54" s="15"/>
      <c r="C54" s="15"/>
      <c r="D54" s="16"/>
      <c r="E54" s="16"/>
      <c r="G54" s="31"/>
    </row>
    <row r="56" ht="15" hidden="1">
      <c r="A56" s="1" t="s">
        <v>55</v>
      </c>
    </row>
    <row r="57" spans="1:7" ht="75" hidden="1">
      <c r="A57" s="44" t="s">
        <v>62</v>
      </c>
      <c r="B57" s="44"/>
      <c r="C57" s="44"/>
      <c r="D57" s="34" t="s">
        <v>61</v>
      </c>
      <c r="E57" s="34" t="s">
        <v>73</v>
      </c>
      <c r="F57" s="34" t="s">
        <v>74</v>
      </c>
      <c r="G57" s="34" t="s">
        <v>75</v>
      </c>
    </row>
    <row r="58" spans="1:7" ht="15" hidden="1">
      <c r="A58" s="54" t="s">
        <v>32</v>
      </c>
      <c r="B58" s="54"/>
      <c r="C58" s="54"/>
      <c r="D58" s="33"/>
      <c r="E58" s="33"/>
      <c r="F58" s="31"/>
      <c r="G58" s="4"/>
    </row>
    <row r="59" spans="1:7" ht="15" hidden="1">
      <c r="A59" s="59" t="s">
        <v>33</v>
      </c>
      <c r="B59" s="59"/>
      <c r="C59" s="59"/>
      <c r="D59" s="33"/>
      <c r="E59" s="33"/>
      <c r="F59" s="31"/>
      <c r="G59" s="4"/>
    </row>
    <row r="60" spans="1:7" ht="15" hidden="1">
      <c r="A60" s="55" t="s">
        <v>24</v>
      </c>
      <c r="B60" s="55"/>
      <c r="C60" s="55"/>
      <c r="D60" s="33"/>
      <c r="E60" s="33"/>
      <c r="F60" s="31"/>
      <c r="G60" s="4"/>
    </row>
    <row r="61" spans="1:7" ht="15" hidden="1">
      <c r="A61" s="17" t="s">
        <v>49</v>
      </c>
      <c r="B61" s="15"/>
      <c r="C61" s="15"/>
      <c r="D61" s="16"/>
      <c r="E61" s="16"/>
      <c r="G61" s="31"/>
    </row>
    <row r="62" ht="15" hidden="1"/>
    <row r="63" ht="15" hidden="1">
      <c r="A63" s="1" t="s">
        <v>56</v>
      </c>
    </row>
    <row r="64" spans="1:7" ht="75" hidden="1">
      <c r="A64" s="44" t="s">
        <v>62</v>
      </c>
      <c r="B64" s="44"/>
      <c r="C64" s="44"/>
      <c r="D64" s="8" t="s">
        <v>61</v>
      </c>
      <c r="E64" s="8" t="s">
        <v>73</v>
      </c>
      <c r="F64" s="8" t="s">
        <v>74</v>
      </c>
      <c r="G64" s="8" t="s">
        <v>75</v>
      </c>
    </row>
    <row r="65" spans="1:7" ht="15" hidden="1">
      <c r="A65" s="54" t="s">
        <v>32</v>
      </c>
      <c r="B65" s="54"/>
      <c r="C65" s="54"/>
      <c r="D65" s="33"/>
      <c r="E65" s="33"/>
      <c r="F65" s="31"/>
      <c r="G65" s="4"/>
    </row>
    <row r="66" spans="1:7" ht="15" hidden="1">
      <c r="A66" s="59" t="s">
        <v>33</v>
      </c>
      <c r="B66" s="59"/>
      <c r="C66" s="59"/>
      <c r="D66" s="33"/>
      <c r="E66" s="33"/>
      <c r="F66" s="31"/>
      <c r="G66" s="4"/>
    </row>
    <row r="67" spans="1:7" ht="15" hidden="1">
      <c r="A67" s="55" t="s">
        <v>24</v>
      </c>
      <c r="B67" s="55"/>
      <c r="C67" s="55"/>
      <c r="D67" s="33"/>
      <c r="E67" s="33"/>
      <c r="F67" s="31"/>
      <c r="G67" s="4"/>
    </row>
    <row r="68" spans="1:7" ht="15" hidden="1">
      <c r="A68" s="17" t="s">
        <v>49</v>
      </c>
      <c r="B68" s="15"/>
      <c r="C68" s="15"/>
      <c r="D68" s="16"/>
      <c r="E68" s="16"/>
      <c r="G68" s="31"/>
    </row>
    <row r="69" ht="15" hidden="1"/>
    <row r="70" ht="15" hidden="1">
      <c r="A70" t="s">
        <v>34</v>
      </c>
    </row>
    <row r="71" ht="15" hidden="1">
      <c r="A71" t="s">
        <v>35</v>
      </c>
    </row>
  </sheetData>
  <sheetProtection/>
  <mergeCells count="34">
    <mergeCell ref="A59:C59"/>
    <mergeCell ref="A66:C66"/>
    <mergeCell ref="A67:C67"/>
    <mergeCell ref="A60:C60"/>
    <mergeCell ref="A64:C64"/>
    <mergeCell ref="A65:C65"/>
    <mergeCell ref="A53:C53"/>
    <mergeCell ref="A57:C57"/>
    <mergeCell ref="A58:C58"/>
    <mergeCell ref="A35:C35"/>
    <mergeCell ref="A36:C36"/>
    <mergeCell ref="A37:C37"/>
    <mergeCell ref="A38:C38"/>
    <mergeCell ref="A39:C39"/>
    <mergeCell ref="A40:C40"/>
    <mergeCell ref="A41:C41"/>
    <mergeCell ref="A50:C50"/>
    <mergeCell ref="A31:C31"/>
    <mergeCell ref="A2:A3"/>
    <mergeCell ref="A11:A12"/>
    <mergeCell ref="A19:A20"/>
    <mergeCell ref="A28:C28"/>
    <mergeCell ref="A29:C29"/>
    <mergeCell ref="A30:C30"/>
    <mergeCell ref="A51:C51"/>
    <mergeCell ref="A42:C42"/>
    <mergeCell ref="A43:C43"/>
    <mergeCell ref="A44:C44"/>
    <mergeCell ref="A45:C45"/>
    <mergeCell ref="A52:C52"/>
    <mergeCell ref="A46:C46"/>
    <mergeCell ref="A47:C47"/>
    <mergeCell ref="A48:C48"/>
    <mergeCell ref="A49:C49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16384"/>
    </sheetView>
  </sheetViews>
  <sheetFormatPr defaultColWidth="9.140625" defaultRowHeight="15"/>
  <cols>
    <col min="1" max="9" width="16.421875" style="0" customWidth="1"/>
  </cols>
  <sheetData>
    <row r="1" spans="1:9" ht="15">
      <c r="A1" s="60"/>
      <c r="B1" s="60" t="s">
        <v>122</v>
      </c>
      <c r="C1" s="60"/>
      <c r="D1" s="60"/>
      <c r="E1" s="60"/>
      <c r="F1" s="60"/>
      <c r="G1" s="60"/>
      <c r="H1" s="60"/>
      <c r="I1" s="60"/>
    </row>
    <row r="2" spans="1:9" ht="15">
      <c r="A2" s="60"/>
      <c r="B2" s="60" t="s">
        <v>123</v>
      </c>
      <c r="C2" s="60"/>
      <c r="D2" s="60"/>
      <c r="E2" s="60"/>
      <c r="F2" s="60"/>
      <c r="G2" s="60"/>
      <c r="H2" s="60"/>
      <c r="I2" s="60"/>
    </row>
    <row r="3" spans="1:9" ht="15">
      <c r="A3" s="60"/>
      <c r="B3" s="60"/>
      <c r="C3" s="60"/>
      <c r="D3" s="60"/>
      <c r="E3" s="60"/>
      <c r="F3" s="60"/>
      <c r="G3" s="60"/>
      <c r="H3" s="60"/>
      <c r="I3" s="60"/>
    </row>
    <row r="4" spans="1:9" ht="180">
      <c r="A4" s="61" t="s">
        <v>23</v>
      </c>
      <c r="B4" s="61" t="s">
        <v>124</v>
      </c>
      <c r="C4" s="61" t="s">
        <v>125</v>
      </c>
      <c r="D4" s="61" t="s">
        <v>126</v>
      </c>
      <c r="E4" s="61" t="s">
        <v>127</v>
      </c>
      <c r="F4" s="61" t="s">
        <v>128</v>
      </c>
      <c r="G4" s="61" t="s">
        <v>129</v>
      </c>
      <c r="H4" s="61" t="s">
        <v>130</v>
      </c>
      <c r="I4" s="61" t="s">
        <v>131</v>
      </c>
    </row>
    <row r="5" spans="1:9" ht="60">
      <c r="A5" s="61" t="s">
        <v>132</v>
      </c>
      <c r="B5" s="61"/>
      <c r="C5" s="61"/>
      <c r="D5" s="61"/>
      <c r="E5" s="61"/>
      <c r="F5" s="61"/>
      <c r="G5" s="61"/>
      <c r="H5" s="62">
        <v>65100</v>
      </c>
      <c r="I5" s="62">
        <v>21440</v>
      </c>
    </row>
    <row r="6" spans="1:9" ht="15">
      <c r="A6" s="63" t="s">
        <v>133</v>
      </c>
      <c r="B6" s="63">
        <v>1540</v>
      </c>
      <c r="C6" s="63">
        <v>0</v>
      </c>
      <c r="D6" s="63">
        <v>0</v>
      </c>
      <c r="E6" s="63"/>
      <c r="F6" s="63"/>
      <c r="G6" s="63"/>
      <c r="H6" s="63"/>
      <c r="I6" s="63"/>
    </row>
    <row r="7" spans="1:9" ht="15">
      <c r="A7" s="63" t="s">
        <v>134</v>
      </c>
      <c r="B7" s="63">
        <v>1540</v>
      </c>
      <c r="C7" s="63"/>
      <c r="D7" s="63"/>
      <c r="E7" s="63"/>
      <c r="F7" s="63"/>
      <c r="G7" s="63"/>
      <c r="H7" s="63"/>
      <c r="I7" s="63"/>
    </row>
    <row r="8" spans="1:9" ht="15">
      <c r="A8" s="63" t="s">
        <v>135</v>
      </c>
      <c r="B8" s="63">
        <v>1540</v>
      </c>
      <c r="C8" s="63">
        <v>24520</v>
      </c>
      <c r="D8" s="63"/>
      <c r="E8" s="63"/>
      <c r="F8" s="63"/>
      <c r="G8" s="63"/>
      <c r="H8" s="63"/>
      <c r="I8" s="63"/>
    </row>
    <row r="9" spans="1:9" ht="15">
      <c r="A9" s="63" t="s">
        <v>136</v>
      </c>
      <c r="B9" s="63">
        <v>1540</v>
      </c>
      <c r="C9" s="63"/>
      <c r="D9" s="63"/>
      <c r="E9" s="63"/>
      <c r="F9" s="63"/>
      <c r="G9" s="63"/>
      <c r="H9" s="63"/>
      <c r="I9" s="63"/>
    </row>
    <row r="10" spans="1:9" ht="15">
      <c r="A10" s="63" t="s">
        <v>137</v>
      </c>
      <c r="B10" s="63">
        <v>1540</v>
      </c>
      <c r="C10" s="63"/>
      <c r="D10" s="63"/>
      <c r="E10" s="63"/>
      <c r="F10" s="63"/>
      <c r="G10" s="63"/>
      <c r="H10" s="63"/>
      <c r="I10" s="63"/>
    </row>
    <row r="11" spans="1:9" ht="15">
      <c r="A11" s="63" t="s">
        <v>138</v>
      </c>
      <c r="B11" s="63">
        <v>1540</v>
      </c>
      <c r="C11" s="63"/>
      <c r="D11" s="63"/>
      <c r="E11" s="63"/>
      <c r="F11" s="63"/>
      <c r="G11" s="63"/>
      <c r="H11" s="63"/>
      <c r="I11" s="63"/>
    </row>
    <row r="12" spans="1:9" ht="15">
      <c r="A12" s="63" t="s">
        <v>139</v>
      </c>
      <c r="B12" s="63">
        <v>1540</v>
      </c>
      <c r="C12" s="63"/>
      <c r="D12" s="63"/>
      <c r="E12" s="63"/>
      <c r="F12" s="63"/>
      <c r="G12" s="63"/>
      <c r="H12" s="63"/>
      <c r="I12" s="63"/>
    </row>
    <row r="13" spans="1:9" ht="15">
      <c r="A13" s="63" t="s">
        <v>140</v>
      </c>
      <c r="B13" s="63">
        <v>1540</v>
      </c>
      <c r="C13" s="63"/>
      <c r="D13" s="63"/>
      <c r="E13" s="63"/>
      <c r="F13" s="63"/>
      <c r="G13" s="63"/>
      <c r="H13" s="63"/>
      <c r="I13" s="63"/>
    </row>
    <row r="14" spans="1:9" ht="15">
      <c r="A14" s="63" t="s">
        <v>141</v>
      </c>
      <c r="B14" s="63">
        <v>1540</v>
      </c>
      <c r="C14" s="63"/>
      <c r="D14" s="63"/>
      <c r="E14" s="63"/>
      <c r="F14" s="63"/>
      <c r="G14" s="63"/>
      <c r="H14" s="63"/>
      <c r="I14" s="63"/>
    </row>
    <row r="15" spans="1:9" ht="15">
      <c r="A15" s="63" t="s">
        <v>142</v>
      </c>
      <c r="B15" s="64">
        <v>1540</v>
      </c>
      <c r="C15" s="63"/>
      <c r="D15" s="63"/>
      <c r="E15" s="63"/>
      <c r="F15" s="63"/>
      <c r="G15" s="63"/>
      <c r="H15" s="63"/>
      <c r="I15" s="63"/>
    </row>
    <row r="16" spans="1:9" ht="15">
      <c r="A16" s="63" t="s">
        <v>143</v>
      </c>
      <c r="B16" s="63">
        <v>1540</v>
      </c>
      <c r="C16" s="63"/>
      <c r="D16" s="63"/>
      <c r="E16" s="63"/>
      <c r="F16" s="63"/>
      <c r="G16" s="63"/>
      <c r="H16" s="63"/>
      <c r="I16" s="63"/>
    </row>
    <row r="17" spans="1:9" ht="15">
      <c r="A17" s="63" t="s">
        <v>144</v>
      </c>
      <c r="B17" s="63">
        <v>1540</v>
      </c>
      <c r="C17" s="63">
        <v>15400</v>
      </c>
      <c r="D17" s="63"/>
      <c r="E17" s="63"/>
      <c r="F17" s="63"/>
      <c r="G17" s="63"/>
      <c r="H17" s="63"/>
      <c r="I17" s="63"/>
    </row>
    <row r="18" spans="1:9" ht="15">
      <c r="A18" s="65" t="s">
        <v>145</v>
      </c>
      <c r="B18" s="66">
        <f>SUM(B6:B17)</f>
        <v>18480</v>
      </c>
      <c r="C18" s="66">
        <f>SUM(C6:C17)</f>
        <v>39920</v>
      </c>
      <c r="D18" s="66">
        <f>SUM(D6:D17)</f>
        <v>0</v>
      </c>
      <c r="E18" s="66">
        <f>SUM(E6:E17)</f>
        <v>0</v>
      </c>
      <c r="F18" s="66">
        <f>SUM(F6:F17)</f>
        <v>0</v>
      </c>
      <c r="G18" s="66">
        <f>SUM(G6:G17)</f>
        <v>0</v>
      </c>
      <c r="H18" s="66">
        <f>H5+B18-E18</f>
        <v>83580</v>
      </c>
      <c r="I18" s="66">
        <f>I5+B18-C18</f>
        <v>0</v>
      </c>
    </row>
    <row r="19" spans="1:9" ht="1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5">
      <c r="A21" s="60"/>
      <c r="B21" s="67" t="s">
        <v>146</v>
      </c>
      <c r="C21" s="60"/>
      <c r="D21" s="60"/>
      <c r="E21" s="60"/>
      <c r="F21" s="60"/>
      <c r="G21" s="67" t="s">
        <v>147</v>
      </c>
      <c r="H21" s="60"/>
      <c r="I21" s="60"/>
    </row>
    <row r="22" spans="1:9" ht="1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5">
      <c r="A23" s="60" t="s">
        <v>148</v>
      </c>
      <c r="B23" s="60">
        <v>21440</v>
      </c>
      <c r="C23" s="60"/>
      <c r="D23" s="60"/>
      <c r="E23" s="60"/>
      <c r="F23" s="60" t="s">
        <v>148</v>
      </c>
      <c r="G23" s="60">
        <v>0</v>
      </c>
      <c r="H23" s="60"/>
      <c r="I23" s="60"/>
    </row>
    <row r="24" spans="1:9" ht="1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5">
      <c r="A25" s="60" t="s">
        <v>145</v>
      </c>
      <c r="B25" s="60">
        <f>SUM(B23:B24)</f>
        <v>21440</v>
      </c>
      <c r="C25" s="60"/>
      <c r="D25" s="60"/>
      <c r="E25" s="60"/>
      <c r="F25" s="60" t="s">
        <v>145</v>
      </c>
      <c r="G25" s="60">
        <f>SUM(G23:G24)</f>
        <v>0</v>
      </c>
      <c r="H25" s="60"/>
      <c r="I25" s="60"/>
    </row>
    <row r="26" spans="1:9" ht="1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5">
      <c r="A27" s="60"/>
      <c r="B27" s="60"/>
      <c r="C27" s="60"/>
      <c r="D27" s="60"/>
      <c r="E27" s="60"/>
      <c r="F27" s="60" t="s">
        <v>149</v>
      </c>
      <c r="G27" s="60"/>
      <c r="H27" s="60"/>
      <c r="I27" s="60"/>
    </row>
    <row r="28" spans="1:6" ht="15">
      <c r="A28" s="1"/>
      <c r="B28" s="35"/>
      <c r="C28" s="35"/>
      <c r="D28" s="35"/>
      <c r="F28" t="s">
        <v>150</v>
      </c>
    </row>
    <row r="29" spans="6:9" ht="15">
      <c r="F29" t="s">
        <v>151</v>
      </c>
      <c r="I29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2020-04-09T05:54:10Z</cp:lastPrinted>
  <dcterms:created xsi:type="dcterms:W3CDTF">2013-03-12T12:50:44Z</dcterms:created>
  <dcterms:modified xsi:type="dcterms:W3CDTF">2021-04-12T05:44:31Z</dcterms:modified>
  <cp:category/>
  <cp:version/>
  <cp:contentType/>
  <cp:contentStatus/>
</cp:coreProperties>
</file>